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ramota\Desktop\"/>
    </mc:Choice>
  </mc:AlternateContent>
  <bookViews>
    <workbookView xWindow="-120" yWindow="-120" windowWidth="38640" windowHeight="21240"/>
  </bookViews>
  <sheets>
    <sheet name="D.1.1.1_SO 06-18-116" sheetId="1" r:id="rId1"/>
  </sheets>
  <calcPr calcId="162913"/>
  <webPublishing codePage="0"/>
</workbook>
</file>

<file path=xl/calcChain.xml><?xml version="1.0" encoding="utf-8"?>
<calcChain xmlns="http://schemas.openxmlformats.org/spreadsheetml/2006/main">
  <c r="O190" i="1" l="1"/>
  <c r="O173" i="1"/>
  <c r="O169" i="1"/>
  <c r="O165" i="1"/>
  <c r="O161" i="1"/>
  <c r="O157" i="1"/>
  <c r="O148" i="1"/>
  <c r="O144" i="1"/>
  <c r="O140" i="1"/>
  <c r="O135" i="1"/>
  <c r="O131" i="1"/>
  <c r="O115" i="1"/>
  <c r="O106" i="1"/>
  <c r="O102" i="1"/>
  <c r="O98" i="1"/>
  <c r="O94" i="1"/>
  <c r="O90" i="1"/>
  <c r="O86" i="1"/>
  <c r="O82" i="1"/>
  <c r="O78" i="1"/>
  <c r="O74" i="1"/>
  <c r="O70" i="1"/>
  <c r="O66" i="1"/>
  <c r="O62" i="1"/>
  <c r="O58" i="1"/>
  <c r="O54" i="1"/>
  <c r="O50" i="1"/>
  <c r="O46" i="1"/>
  <c r="O42" i="1"/>
  <c r="O38" i="1"/>
  <c r="O34" i="1"/>
  <c r="O30" i="1"/>
  <c r="O26" i="1"/>
  <c r="O22" i="1"/>
  <c r="O18" i="1"/>
  <c r="O14" i="1"/>
  <c r="O10" i="1"/>
  <c r="Q139" i="1" l="1"/>
  <c r="R156" i="1"/>
  <c r="O156" i="1" s="1"/>
  <c r="Q9" i="1"/>
  <c r="Q110" i="1"/>
  <c r="R9" i="1"/>
  <c r="O9" i="1" s="1"/>
  <c r="Q156" i="1"/>
  <c r="R139" i="1"/>
  <c r="O139" i="1" s="1"/>
  <c r="O111" i="1"/>
  <c r="R110" i="1" s="1"/>
  <c r="O110" i="1" s="1"/>
  <c r="I3" i="1" l="1"/>
  <c r="O2" i="1"/>
</calcChain>
</file>

<file path=xl/sharedStrings.xml><?xml version="1.0" encoding="utf-8"?>
<sst xmlns="http://schemas.openxmlformats.org/spreadsheetml/2006/main" count="557" uniqueCount="162">
  <si>
    <t>ASPE10</t>
  </si>
  <si>
    <t>S</t>
  </si>
  <si>
    <t>Firma: SUDOP BRNO, spol. s r.o.</t>
  </si>
  <si>
    <t>Soupis prací objektu</t>
  </si>
  <si>
    <t xml:space="preserve">Stavba: </t>
  </si>
  <si>
    <t>20098</t>
  </si>
  <si>
    <t>Přestavba ŽUB - městská infrastruktura - aktualizace dokumentace ulice Uhelná ve stupni DSP</t>
  </si>
  <si>
    <t>O</t>
  </si>
  <si>
    <t>Objekt:</t>
  </si>
  <si>
    <t>D.1.1.1</t>
  </si>
  <si>
    <t>Komunikace, zpěvněné plochy</t>
  </si>
  <si>
    <t>O1</t>
  </si>
  <si>
    <t>Rozpočet:</t>
  </si>
  <si>
    <t>0,00</t>
  </si>
  <si>
    <t>15,00</t>
  </si>
  <si>
    <t>21,00</t>
  </si>
  <si>
    <t>3</t>
  </si>
  <si>
    <t>2</t>
  </si>
  <si>
    <t>SO 06-18-116</t>
  </si>
  <si>
    <t>Větev 2 (Uhelná)  - komunikace, chodníky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</si>
  <si>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</si>
  <si>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</si>
  <si>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</si>
  <si>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</si>
  <si>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</si>
  <si>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</si>
  <si>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</si>
  <si>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</si>
  <si>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</si>
  <si>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</si>
  <si>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</si>
  <si>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</si>
  <si>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</si>
  <si>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</si>
  <si>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</si>
  <si>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</si>
  <si>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</si>
  <si>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</si>
  <si>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</si>
  <si>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</si>
  <si>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14</t>
  </si>
  <si>
    <t>113328</t>
  </si>
  <si>
    <t/>
  </si>
  <si>
    <t>ODSTRAN PODKL ZPEVNĚNÝCH PLOCH Z KAMENIVA NESTMEL, ODVOZ DO 20KM</t>
  </si>
  <si>
    <t>M3</t>
  </si>
  <si>
    <t>PP</t>
  </si>
  <si>
    <t>VV</t>
  </si>
  <si>
    <t>TS</t>
  </si>
  <si>
    <t>16</t>
  </si>
  <si>
    <t>113524</t>
  </si>
  <si>
    <t>ODSTRANĚNÍ CHODNÍKOVÝCH A SILNIČNÍCH OBRUBNÍKŮ BETONOVÝCH, ODVOZ DO 5KM</t>
  </si>
  <si>
    <t>m</t>
  </si>
  <si>
    <t>17</t>
  </si>
  <si>
    <t>113728</t>
  </si>
  <si>
    <t>FRÉZOVÁNÍ ZPEVNĚNÝCH PLOCH ASFALTOVÝCH, ODVOZ DO 20KM</t>
  </si>
  <si>
    <t>121108</t>
  </si>
  <si>
    <t>SEJMUTÍ ORNICE NEBO LESNÍ PŮDY S ODVOZEM DO 20KM</t>
  </si>
  <si>
    <t>122938</t>
  </si>
  <si>
    <t>ODKOPÁVKY A PROKOPÁVKY OBECNÉ TŘ. III, ODVOZ DO 20KM</t>
  </si>
  <si>
    <t>125838</t>
  </si>
  <si>
    <t>VYKOPÁVKY ZE ZEMNÍKŮ A SKLÁDEK TŘ. II, ODVOZ DO 20KM</t>
  </si>
  <si>
    <t>125938</t>
  </si>
  <si>
    <t>VYKOPÁVKY ZE ZEMNÍKŮ A SKLÁDEK TŘ III S ODVOZEM DO 20KM</t>
  </si>
  <si>
    <t>17110</t>
  </si>
  <si>
    <t>ULOŽENÍ SYPANINY DO NÁSYPŮ SE ZHUTNĚNÍM</t>
  </si>
  <si>
    <t>17120</t>
  </si>
  <si>
    <t>ULOŽENÍ SYPANINY DO NÁSYPŮ A NA SKLÁDKY BEZ ZHUTNĚNÍ</t>
  </si>
  <si>
    <t>8</t>
  </si>
  <si>
    <t>17310</t>
  </si>
  <si>
    <t>ZEMNÍ KRAJNICE A DOSYPÁVKY SE ZHUTNĚNÍM</t>
  </si>
  <si>
    <t>18120</t>
  </si>
  <si>
    <t>ÚPRAVA PLÁNĚ SE ZHUTNĚNÍM V HORNINĚ TŘ. II</t>
  </si>
  <si>
    <t>m2</t>
  </si>
  <si>
    <t>18222</t>
  </si>
  <si>
    <t>ROZPROSTŘENÍ ORNICE VE SVAHU V TL DO 0,15M</t>
  </si>
  <si>
    <t>11</t>
  </si>
  <si>
    <t>18232</t>
  </si>
  <si>
    <t>ROZPROSTŘENÍ ORNICE V ROVINĚ V TL DO 0,15M</t>
  </si>
  <si>
    <t>12</t>
  </si>
  <si>
    <t>18242</t>
  </si>
  <si>
    <t>ZALOŽENÍ TRÁVNÍKU HYDROOSEVEM NA ORNICI</t>
  </si>
  <si>
    <t>13</t>
  </si>
  <si>
    <t>18600</t>
  </si>
  <si>
    <t>ZALÉVÁNÍ VODOU</t>
  </si>
  <si>
    <t>19</t>
  </si>
  <si>
    <t>212647</t>
  </si>
  <si>
    <t>TRATIVODY KOMPL Z TRUB Z PLAST HM DN DO 200MM, RÝHA TŘ III</t>
  </si>
  <si>
    <t>20</t>
  </si>
  <si>
    <t>21</t>
  </si>
  <si>
    <t>561401</t>
  </si>
  <si>
    <t>KAMENIVO ZPEVNĚNÉ CEMENTEM TŘ. I</t>
  </si>
  <si>
    <t>22</t>
  </si>
  <si>
    <t>56330</t>
  </si>
  <si>
    <t>VOZOVKOVÉ VRSTVY ZE ŠTĚRKODRTI</t>
  </si>
  <si>
    <t>26</t>
  </si>
  <si>
    <t>572121</t>
  </si>
  <si>
    <t>INFILTRAČNÍ POSTŘIK ASFALTOVÝ DO 1,0KG/M2</t>
  </si>
  <si>
    <t>25</t>
  </si>
  <si>
    <t>572222</t>
  </si>
  <si>
    <t>SPOJOVACÍ POSTŘIK Z MODIFIK ASFALTU DO 1,0KG/M2</t>
  </si>
  <si>
    <t>28</t>
  </si>
  <si>
    <t>574D66</t>
  </si>
  <si>
    <t>ASFALTOVÝ BETON PRO LOŽNÍ VRSTVY MODIFIK ACL 16+, 16S TL. 70MM</t>
  </si>
  <si>
    <t>27</t>
  </si>
  <si>
    <t>574E98</t>
  </si>
  <si>
    <t>ASFALTOVÝ BETON PRO PODKLADNÍ VRSTVY ACP 22+, 22S TL. 100MM</t>
  </si>
  <si>
    <t>29</t>
  </si>
  <si>
    <t>574J54</t>
  </si>
  <si>
    <t>ASFALTOVÝ KOBEREC MASTIXOVÝ MODIFIK SMA 11+, 11S TL. 40MM</t>
  </si>
  <si>
    <t>30</t>
  </si>
  <si>
    <t>58221</t>
  </si>
  <si>
    <t>DLÁŽDĚNÉ KRYTY Z DROBNÝCH KOSTEK DO LOŽE Z KAMENIVA</t>
  </si>
  <si>
    <t>Stezka pro chodce a cyklisty</t>
  </si>
  <si>
    <t>45</t>
  </si>
  <si>
    <t>564871111</t>
  </si>
  <si>
    <t>Podklad ze štěrkodrtě ŠD tl 250 mm</t>
  </si>
  <si>
    <t>46</t>
  </si>
  <si>
    <t>574A34</t>
  </si>
  <si>
    <t>ASFALTOVÝ BETON PRO OBRUSNÉ VRSTVY ACO 11+, 11S TL. 40MM</t>
  </si>
  <si>
    <t>31</t>
  </si>
  <si>
    <t>33</t>
  </si>
  <si>
    <t>Trubní vedení</t>
  </si>
  <si>
    <t>44</t>
  </si>
  <si>
    <t>87633</t>
  </si>
  <si>
    <t>CHRÁNIČKY Z TRUB PLASTOVÝCH DN DO 150MM</t>
  </si>
  <si>
    <t>KUS</t>
  </si>
  <si>
    <t>36</t>
  </si>
  <si>
    <t>89712</t>
  </si>
  <si>
    <t>VPUSŤ KANALIZAČNÍ ULIČNÍ KOMPLETNÍ Z BETONOVÝCH DÍLCŮ</t>
  </si>
  <si>
    <t>38</t>
  </si>
  <si>
    <t>89943</t>
  </si>
  <si>
    <t>VÝŘEZ, VÝSEK, ÚTES NA POTRUBÍ DN DO 150MM</t>
  </si>
  <si>
    <t>Ostatní konstrukce a práce, bourání</t>
  </si>
  <si>
    <t>43</t>
  </si>
  <si>
    <t>914151</t>
  </si>
  <si>
    <t>DOPRAVNÍ ZNAČKY ZÁKLAD VELIKOSTI HLINÍK NEREFLEX - DODÁVKA A MONTÁŽ</t>
  </si>
  <si>
    <t>41</t>
  </si>
  <si>
    <t>915211</t>
  </si>
  <si>
    <t>VODOROVNÉ DOPRAVNÍ ZNAČENÍ PLASTEM HLADKÉ - DODÁVKA A POKLÁDKA</t>
  </si>
  <si>
    <t>42</t>
  </si>
  <si>
    <t>91551</t>
  </si>
  <si>
    <t>VODOROVNÉ DOPRAVNÍ ZNAČENÍ - PŘEDEM PŘIPRAVENÉ SYMBOLY</t>
  </si>
  <si>
    <t>37</t>
  </si>
  <si>
    <t>39</t>
  </si>
  <si>
    <t>917425</t>
  </si>
  <si>
    <t>CHODNÍKOVÉ OBRUBY Z KAMENNÝCH OBRUBNÍKŮ ŠÍŘ 200MM</t>
  </si>
  <si>
    <t>Stavební díl</t>
  </si>
  <si>
    <t>917224</t>
  </si>
  <si>
    <t>SILNIČNÍ A CHODNÍKOVÉ OBRUBY Z BETONOVÝCH OBRUBNÍKŮ ŠÍŘ 150MM</t>
  </si>
  <si>
    <t>PŘEPOJENÍ PŘÍPOJEK</t>
  </si>
  <si>
    <t>KRYTY Z BETON DLAŽDIC SE ZÁMKEM ŠEDÝCH TL 60MM DO LOŽE Z KAM</t>
  </si>
  <si>
    <t>58262A</t>
  </si>
  <si>
    <t>KRYTY Z BETON DLAŽDIC SE ZÁMKEM BAREV RELIÉF TL 60MM DO LOŽE Z MC</t>
  </si>
  <si>
    <t>574A76</t>
  </si>
  <si>
    <t>ASFALTOVÝ BETON PRO PODKLADNÍ VRSTVY ACP 16+, 11S TL. 40MM</t>
  </si>
  <si>
    <t>ÚPRAVA PODLOŽÍ HYDRAULICKÝMI POJIVY DO 1% HL DO 0,5M</t>
  </si>
  <si>
    <t>Ostatní</t>
  </si>
  <si>
    <t>POPLATKY ZA LIKVIDACI ODPADŮ NEKONTAMINOVANÝCH - 17 05 04 VYTĚŽENÉ ZEMINY A HORNINY - III. TŘÍDA TĚŽITELNOSTI</t>
  </si>
  <si>
    <t>T</t>
  </si>
  <si>
    <t>POPLATKY ZA LIKVIDACI ODPADŮ NEKONTAMINOVANÝCH - 17 05 02 VYBOURANÝ ASFALTOVÝ BETON BEZ DEHTU</t>
  </si>
  <si>
    <t>POPLATKY ZA LIKVIDACI ODPADŮ NEKONTAMINOVANÝCH - 17 05 01 BETON Z DEMOLIC OBJEKTŮ, ZÁKLADŮ TV</t>
  </si>
  <si>
    <t>REVIZE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</si>
</sst>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1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</font>
    <font>
      <sz val="10"/>
      <color rgb="FFFF0000"/>
      <name val="Arial"/>
      <family val="2"/>
      <charset val="238"/>
    </font>
    <font>
      <sz val="9"/>
      <name val="Arial CE"/>
      <family val="2"/>
      <charset val="238"/>
    </font>
    <font>
      <b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8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7" fillId="0" borderId="0"/>
  </cellStyleXfs>
  <cellXfs count="55">
    <xf numFmtId="0" fontId="0" fillId="0" borderId="0" xfId="0"/>
    <xf numFmtId="0" fontId="3" fillId="3" borderId="1" xfId="6" applyFont="1" applyFill="1" applyBorder="1" applyAlignment="1">
      <alignment horizontal="center" vertical="center" wrapText="1"/>
    </xf>
    <xf numFmtId="0" fontId="0" fillId="2" borderId="3" xfId="6" applyFont="1" applyFill="1" applyBorder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4" fillId="2" borderId="4" xfId="6" applyFont="1" applyFill="1" applyBorder="1" applyAlignment="1">
      <alignment wrapText="1"/>
    </xf>
    <xf numFmtId="0" fontId="0" fillId="0" borderId="1" xfId="6" applyFont="1" applyBorder="1"/>
    <xf numFmtId="0" fontId="0" fillId="2" borderId="5" xfId="6" applyFont="1" applyFill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0" xfId="6" applyFont="1" applyFill="1" applyAlignment="1">
      <alignment horizontal="right"/>
    </xf>
    <xf numFmtId="4" fontId="4" fillId="2" borderId="0" xfId="6" applyNumberFormat="1" applyFont="1" applyFill="1" applyAlignment="1">
      <alignment horizontal="center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8" fillId="0" borderId="1" xfId="6" applyFont="1" applyBorder="1" applyAlignment="1">
      <alignment wrapText="1"/>
    </xf>
    <xf numFmtId="0" fontId="8" fillId="0" borderId="1" xfId="6" applyFont="1" applyBorder="1" applyAlignment="1">
      <alignment horizontal="right"/>
    </xf>
    <xf numFmtId="0" fontId="8" fillId="0" borderId="1" xfId="6" applyFont="1" applyBorder="1"/>
    <xf numFmtId="0" fontId="8" fillId="0" borderId="1" xfId="6" applyFont="1" applyBorder="1" applyAlignment="1">
      <alignment horizontal="center"/>
    </xf>
    <xf numFmtId="166" fontId="8" fillId="0" borderId="1" xfId="6" applyNumberFormat="1" applyFont="1" applyBorder="1" applyAlignment="1">
      <alignment horizontal="center"/>
    </xf>
    <xf numFmtId="0" fontId="8" fillId="0" borderId="0" xfId="0" applyFont="1"/>
    <xf numFmtId="0" fontId="8" fillId="0" borderId="1" xfId="6" applyFont="1" applyBorder="1" applyAlignment="1">
      <alignment horizontal="left" vertical="center" wrapText="1"/>
    </xf>
    <xf numFmtId="4" fontId="8" fillId="0" borderId="1" xfId="6" applyNumberFormat="1" applyFont="1" applyBorder="1" applyAlignment="1">
      <alignment horizontal="center"/>
    </xf>
    <xf numFmtId="0" fontId="0" fillId="0" borderId="0" xfId="6" applyFont="1" applyBorder="1" applyAlignment="1">
      <alignment vertical="top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  <xf numFmtId="0" fontId="6" fillId="0" borderId="1" xfId="6" applyFont="1" applyBorder="1" applyAlignment="1">
      <alignment horizontal="right"/>
    </xf>
    <xf numFmtId="0" fontId="6" fillId="0" borderId="1" xfId="6" applyFont="1" applyBorder="1"/>
    <xf numFmtId="0" fontId="6" fillId="0" borderId="1" xfId="6" applyFont="1" applyBorder="1" applyAlignment="1">
      <alignment wrapText="1"/>
    </xf>
    <xf numFmtId="0" fontId="6" fillId="0" borderId="1" xfId="6" applyFont="1" applyBorder="1" applyAlignment="1">
      <alignment horizontal="center"/>
    </xf>
    <xf numFmtId="166" fontId="6" fillId="0" borderId="1" xfId="6" applyNumberFormat="1" applyFont="1" applyBorder="1" applyAlignment="1">
      <alignment horizontal="center"/>
    </xf>
    <xf numFmtId="0" fontId="6" fillId="0" borderId="0" xfId="0" applyFont="1"/>
    <xf numFmtId="0" fontId="6" fillId="0" borderId="1" xfId="6" applyFont="1" applyBorder="1" applyAlignment="1">
      <alignment horizontal="left" vertical="center" wrapText="1"/>
    </xf>
    <xf numFmtId="0" fontId="9" fillId="0" borderId="6" xfId="7" applyFont="1" applyBorder="1" applyAlignment="1">
      <alignment horizontal="left" vertical="center" wrapText="1"/>
    </xf>
    <xf numFmtId="0" fontId="10" fillId="2" borderId="4" xfId="6" applyFont="1" applyFill="1" applyBorder="1" applyAlignment="1">
      <alignment horizontal="right"/>
    </xf>
    <xf numFmtId="14" fontId="10" fillId="2" borderId="4" xfId="6" applyNumberFormat="1" applyFont="1" applyFill="1" applyBorder="1" applyAlignment="1">
      <alignment horizontal="center"/>
    </xf>
  </cellXfs>
  <cellStyles count="8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0"/>
  <sheetViews>
    <sheetView tabSelected="1" workbookViewId="0">
      <pane ySplit="8" topLeftCell="A111" activePane="bottomLeft" state="frozen"/>
      <selection pane="bottomLeft" activeCell="E8" sqref="E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3"/>
      <c r="C1" s="3"/>
      <c r="D1" s="3"/>
      <c r="E1" s="3" t="s">
        <v>2</v>
      </c>
      <c r="F1" s="3"/>
      <c r="G1" s="3"/>
      <c r="H1" s="3"/>
      <c r="I1" s="3"/>
      <c r="P1" t="s">
        <v>16</v>
      </c>
    </row>
    <row r="2" spans="1:18" ht="24.95" customHeight="1" x14ac:dyDescent="0.2">
      <c r="B2" s="3"/>
      <c r="C2" s="3"/>
      <c r="D2" s="3"/>
      <c r="E2" s="4" t="s">
        <v>3</v>
      </c>
      <c r="F2" s="3"/>
      <c r="G2" s="3"/>
      <c r="H2" s="2"/>
      <c r="I2" s="2"/>
      <c r="O2" t="e">
        <f>0+O9+O110+O139+O156+O190</f>
        <v>#REF!</v>
      </c>
      <c r="P2" t="s">
        <v>16</v>
      </c>
    </row>
    <row r="3" spans="1:18" ht="15" customHeight="1" x14ac:dyDescent="0.25">
      <c r="A3" t="s">
        <v>1</v>
      </c>
      <c r="B3" s="7" t="s">
        <v>4</v>
      </c>
      <c r="C3" s="41" t="s">
        <v>5</v>
      </c>
      <c r="D3" s="42"/>
      <c r="E3" s="8" t="s">
        <v>6</v>
      </c>
      <c r="F3" s="3"/>
      <c r="G3" s="6"/>
      <c r="H3" s="5" t="s">
        <v>18</v>
      </c>
      <c r="I3" s="30">
        <f>0+I9+I110+I139+I156+I190</f>
        <v>0</v>
      </c>
      <c r="O3" t="s">
        <v>13</v>
      </c>
      <c r="P3" t="s">
        <v>17</v>
      </c>
    </row>
    <row r="4" spans="1:18" ht="15" customHeight="1" x14ac:dyDescent="0.25">
      <c r="A4" t="s">
        <v>7</v>
      </c>
      <c r="B4" s="7" t="s">
        <v>8</v>
      </c>
      <c r="C4" s="41" t="s">
        <v>9</v>
      </c>
      <c r="D4" s="42"/>
      <c r="E4" s="8" t="s">
        <v>10</v>
      </c>
      <c r="F4" s="3"/>
      <c r="G4" s="3"/>
      <c r="H4" s="53" t="s">
        <v>161</v>
      </c>
      <c r="I4" s="54">
        <v>45147</v>
      </c>
      <c r="O4" t="s">
        <v>14</v>
      </c>
      <c r="P4" t="s">
        <v>17</v>
      </c>
    </row>
    <row r="5" spans="1:18" ht="12.75" customHeight="1" x14ac:dyDescent="0.25">
      <c r="A5" t="s">
        <v>11</v>
      </c>
      <c r="B5" s="9" t="s">
        <v>12</v>
      </c>
      <c r="C5" s="43" t="s">
        <v>18</v>
      </c>
      <c r="D5" s="44"/>
      <c r="E5" s="10" t="s">
        <v>19</v>
      </c>
      <c r="F5" s="2"/>
      <c r="G5" s="2"/>
      <c r="H5" s="2"/>
      <c r="I5" s="2"/>
      <c r="O5" t="s">
        <v>15</v>
      </c>
      <c r="P5" t="s">
        <v>17</v>
      </c>
    </row>
    <row r="6" spans="1:18" ht="12.75" customHeight="1" x14ac:dyDescent="0.2">
      <c r="A6" s="40" t="s">
        <v>20</v>
      </c>
      <c r="B6" s="40" t="s">
        <v>22</v>
      </c>
      <c r="C6" s="40" t="s">
        <v>24</v>
      </c>
      <c r="D6" s="40" t="s">
        <v>25</v>
      </c>
      <c r="E6" s="40" t="s">
        <v>26</v>
      </c>
      <c r="F6" s="40" t="s">
        <v>28</v>
      </c>
      <c r="G6" s="40" t="s">
        <v>30</v>
      </c>
      <c r="H6" s="40" t="s">
        <v>32</v>
      </c>
      <c r="I6" s="40"/>
    </row>
    <row r="7" spans="1:18" ht="12.75" customHeight="1" x14ac:dyDescent="0.2">
      <c r="A7" s="40"/>
      <c r="B7" s="40"/>
      <c r="C7" s="40"/>
      <c r="D7" s="40"/>
      <c r="E7" s="40"/>
      <c r="F7" s="40"/>
      <c r="G7" s="40"/>
      <c r="H7" s="1" t="s">
        <v>33</v>
      </c>
      <c r="I7" s="1" t="s">
        <v>35</v>
      </c>
    </row>
    <row r="8" spans="1:18" ht="12.75" customHeight="1" x14ac:dyDescent="0.2">
      <c r="A8" s="1" t="s">
        <v>21</v>
      </c>
      <c r="B8" s="1" t="s">
        <v>23</v>
      </c>
      <c r="C8" s="1" t="s">
        <v>17</v>
      </c>
      <c r="D8" s="1" t="s">
        <v>16</v>
      </c>
      <c r="E8" s="1" t="s">
        <v>27</v>
      </c>
      <c r="F8" s="1" t="s">
        <v>29</v>
      </c>
      <c r="G8" s="1" t="s">
        <v>31</v>
      </c>
      <c r="H8" s="1" t="s">
        <v>34</v>
      </c>
      <c r="I8" s="1" t="s">
        <v>36</v>
      </c>
    </row>
    <row r="9" spans="1:18" ht="12.75" customHeight="1" x14ac:dyDescent="0.2">
      <c r="A9" s="13" t="s">
        <v>37</v>
      </c>
      <c r="B9" s="13"/>
      <c r="C9" s="14" t="s">
        <v>23</v>
      </c>
      <c r="D9" s="13"/>
      <c r="E9" s="15" t="s">
        <v>38</v>
      </c>
      <c r="F9" s="13"/>
      <c r="G9" s="13"/>
      <c r="H9" s="13"/>
      <c r="I9" s="16"/>
      <c r="O9">
        <f>0+R9</f>
        <v>0</v>
      </c>
      <c r="Q9">
        <f>0+I10+I14+I18+I22+I26+I30+I34+I38+I42+I46+I50+I54+I58+I62+I66+I70+I74+I78+I82+I86+I90+I94+I98+I102+I106</f>
        <v>0</v>
      </c>
      <c r="R9">
        <f>0+O10+O14+O18+O22+O26+O30+O34+O38+O42+O46+O50+O54+O58+O62+O66+O70+O74+O78+O82+O86+O90+O94+O98+O102+O106</f>
        <v>0</v>
      </c>
    </row>
    <row r="10" spans="1:18" ht="25.5" x14ac:dyDescent="0.2">
      <c r="A10" s="12" t="s">
        <v>39</v>
      </c>
      <c r="B10" s="17" t="s">
        <v>40</v>
      </c>
      <c r="C10" s="17" t="s">
        <v>41</v>
      </c>
      <c r="D10" s="12" t="s">
        <v>42</v>
      </c>
      <c r="E10" s="18" t="s">
        <v>43</v>
      </c>
      <c r="F10" s="19" t="s">
        <v>44</v>
      </c>
      <c r="G10" s="20">
        <v>152</v>
      </c>
      <c r="H10" s="21"/>
      <c r="I10" s="21"/>
      <c r="O10">
        <f>(I10*21)/100</f>
        <v>0</v>
      </c>
      <c r="P10" t="s">
        <v>17</v>
      </c>
    </row>
    <row r="11" spans="1:18" x14ac:dyDescent="0.2">
      <c r="A11" s="22" t="s">
        <v>45</v>
      </c>
      <c r="E11" s="23" t="s">
        <v>42</v>
      </c>
    </row>
    <row r="12" spans="1:18" x14ac:dyDescent="0.2">
      <c r="A12" s="24" t="s">
        <v>46</v>
      </c>
      <c r="E12" s="25" t="s">
        <v>42</v>
      </c>
    </row>
    <row r="13" spans="1:18" x14ac:dyDescent="0.2">
      <c r="A13" t="s">
        <v>47</v>
      </c>
      <c r="E13" s="23" t="s">
        <v>42</v>
      </c>
    </row>
    <row r="14" spans="1:18" ht="25.5" x14ac:dyDescent="0.2">
      <c r="A14" s="12" t="s">
        <v>39</v>
      </c>
      <c r="B14" s="17" t="s">
        <v>48</v>
      </c>
      <c r="C14" s="17" t="s">
        <v>49</v>
      </c>
      <c r="D14" s="12" t="s">
        <v>42</v>
      </c>
      <c r="E14" s="18" t="s">
        <v>50</v>
      </c>
      <c r="F14" s="19" t="s">
        <v>51</v>
      </c>
      <c r="G14" s="20">
        <v>87</v>
      </c>
      <c r="H14" s="21"/>
      <c r="I14" s="21"/>
      <c r="O14">
        <f>(I14*21)/100</f>
        <v>0</v>
      </c>
      <c r="P14" t="s">
        <v>17</v>
      </c>
    </row>
    <row r="15" spans="1:18" x14ac:dyDescent="0.2">
      <c r="A15" s="22" t="s">
        <v>45</v>
      </c>
      <c r="E15" s="23" t="s">
        <v>42</v>
      </c>
    </row>
    <row r="16" spans="1:18" x14ac:dyDescent="0.2">
      <c r="A16" s="24" t="s">
        <v>46</v>
      </c>
      <c r="E16" s="25" t="s">
        <v>42</v>
      </c>
    </row>
    <row r="17" spans="1:16" x14ac:dyDescent="0.2">
      <c r="A17" t="s">
        <v>47</v>
      </c>
      <c r="E17" s="23" t="s">
        <v>42</v>
      </c>
    </row>
    <row r="18" spans="1:16" x14ac:dyDescent="0.2">
      <c r="A18" s="12" t="s">
        <v>39</v>
      </c>
      <c r="B18" s="17" t="s">
        <v>52</v>
      </c>
      <c r="C18" s="17" t="s">
        <v>53</v>
      </c>
      <c r="D18" s="12" t="s">
        <v>42</v>
      </c>
      <c r="E18" s="18" t="s">
        <v>54</v>
      </c>
      <c r="F18" s="19" t="s">
        <v>44</v>
      </c>
      <c r="G18" s="20">
        <v>76</v>
      </c>
      <c r="H18" s="21"/>
      <c r="I18" s="21"/>
      <c r="O18">
        <f>(I18*21)/100</f>
        <v>0</v>
      </c>
      <c r="P18" t="s">
        <v>17</v>
      </c>
    </row>
    <row r="19" spans="1:16" x14ac:dyDescent="0.2">
      <c r="A19" s="22" t="s">
        <v>45</v>
      </c>
      <c r="E19" s="23" t="s">
        <v>42</v>
      </c>
    </row>
    <row r="20" spans="1:16" x14ac:dyDescent="0.2">
      <c r="A20" s="24" t="s">
        <v>46</v>
      </c>
      <c r="E20" s="25" t="s">
        <v>42</v>
      </c>
    </row>
    <row r="21" spans="1:16" x14ac:dyDescent="0.2">
      <c r="A21" t="s">
        <v>47</v>
      </c>
      <c r="E21" s="23" t="s">
        <v>42</v>
      </c>
    </row>
    <row r="22" spans="1:16" x14ac:dyDescent="0.2">
      <c r="A22" s="12" t="s">
        <v>39</v>
      </c>
      <c r="B22" s="17" t="s">
        <v>23</v>
      </c>
      <c r="C22" s="17" t="s">
        <v>55</v>
      </c>
      <c r="D22" s="12" t="s">
        <v>42</v>
      </c>
      <c r="E22" s="18" t="s">
        <v>56</v>
      </c>
      <c r="F22" s="19" t="s">
        <v>44</v>
      </c>
      <c r="G22" s="20">
        <v>779</v>
      </c>
      <c r="H22" s="21"/>
      <c r="I22" s="21"/>
      <c r="O22">
        <f>(I22*21)/100</f>
        <v>0</v>
      </c>
      <c r="P22" t="s">
        <v>17</v>
      </c>
    </row>
    <row r="23" spans="1:16" x14ac:dyDescent="0.2">
      <c r="A23" s="22" t="s">
        <v>45</v>
      </c>
      <c r="E23" s="23" t="s">
        <v>42</v>
      </c>
    </row>
    <row r="24" spans="1:16" x14ac:dyDescent="0.2">
      <c r="A24" s="24" t="s">
        <v>46</v>
      </c>
      <c r="E24" s="25" t="s">
        <v>42</v>
      </c>
    </row>
    <row r="25" spans="1:16" x14ac:dyDescent="0.2">
      <c r="A25" t="s">
        <v>47</v>
      </c>
      <c r="E25" s="23" t="s">
        <v>42</v>
      </c>
    </row>
    <row r="26" spans="1:16" x14ac:dyDescent="0.2">
      <c r="A26" s="12" t="s">
        <v>39</v>
      </c>
      <c r="B26" s="17" t="s">
        <v>17</v>
      </c>
      <c r="C26" s="17" t="s">
        <v>57</v>
      </c>
      <c r="D26" s="12" t="s">
        <v>42</v>
      </c>
      <c r="E26" s="18" t="s">
        <v>58</v>
      </c>
      <c r="F26" s="19" t="s">
        <v>44</v>
      </c>
      <c r="G26" s="20">
        <v>750</v>
      </c>
      <c r="H26" s="21"/>
      <c r="I26" s="21"/>
      <c r="O26">
        <f>(I26*21)/100</f>
        <v>0</v>
      </c>
      <c r="P26" t="s">
        <v>17</v>
      </c>
    </row>
    <row r="27" spans="1:16" x14ac:dyDescent="0.2">
      <c r="A27" s="22" t="s">
        <v>45</v>
      </c>
      <c r="E27" s="23" t="s">
        <v>42</v>
      </c>
    </row>
    <row r="28" spans="1:16" x14ac:dyDescent="0.2">
      <c r="A28" s="24" t="s">
        <v>46</v>
      </c>
      <c r="E28" s="25" t="s">
        <v>42</v>
      </c>
    </row>
    <row r="29" spans="1:16" x14ac:dyDescent="0.2">
      <c r="A29" t="s">
        <v>47</v>
      </c>
      <c r="E29" s="23" t="s">
        <v>42</v>
      </c>
    </row>
    <row r="30" spans="1:16" x14ac:dyDescent="0.2">
      <c r="A30" s="12" t="s">
        <v>39</v>
      </c>
      <c r="B30" s="17" t="s">
        <v>16</v>
      </c>
      <c r="C30" s="17" t="s">
        <v>59</v>
      </c>
      <c r="D30" s="12" t="s">
        <v>42</v>
      </c>
      <c r="E30" s="18" t="s">
        <v>60</v>
      </c>
      <c r="F30" s="19" t="s">
        <v>44</v>
      </c>
      <c r="G30" s="20">
        <v>173.5</v>
      </c>
      <c r="H30" s="21"/>
      <c r="I30" s="21"/>
      <c r="O30">
        <f>(I30*21)/100</f>
        <v>0</v>
      </c>
      <c r="P30" t="s">
        <v>17</v>
      </c>
    </row>
    <row r="31" spans="1:16" x14ac:dyDescent="0.2">
      <c r="A31" s="22" t="s">
        <v>45</v>
      </c>
      <c r="E31" s="23" t="s">
        <v>42</v>
      </c>
    </row>
    <row r="32" spans="1:16" x14ac:dyDescent="0.2">
      <c r="A32" s="24" t="s">
        <v>46</v>
      </c>
      <c r="E32" s="25" t="s">
        <v>42</v>
      </c>
    </row>
    <row r="33" spans="1:16" x14ac:dyDescent="0.2">
      <c r="A33" t="s">
        <v>47</v>
      </c>
      <c r="E33" s="23" t="s">
        <v>42</v>
      </c>
    </row>
    <row r="34" spans="1:16" x14ac:dyDescent="0.2">
      <c r="A34" s="12" t="s">
        <v>39</v>
      </c>
      <c r="B34" s="17" t="s">
        <v>27</v>
      </c>
      <c r="C34" s="17" t="s">
        <v>61</v>
      </c>
      <c r="D34" s="12" t="s">
        <v>42</v>
      </c>
      <c r="E34" s="18" t="s">
        <v>62</v>
      </c>
      <c r="F34" s="19" t="s">
        <v>44</v>
      </c>
      <c r="G34" s="20">
        <v>56</v>
      </c>
      <c r="H34" s="21"/>
      <c r="I34" s="21"/>
      <c r="O34">
        <f>(I34*21)/100</f>
        <v>0</v>
      </c>
      <c r="P34" t="s">
        <v>17</v>
      </c>
    </row>
    <row r="35" spans="1:16" x14ac:dyDescent="0.2">
      <c r="A35" s="22" t="s">
        <v>45</v>
      </c>
      <c r="E35" s="23" t="s">
        <v>42</v>
      </c>
    </row>
    <row r="36" spans="1:16" x14ac:dyDescent="0.2">
      <c r="A36" s="24" t="s">
        <v>46</v>
      </c>
      <c r="E36" s="25" t="s">
        <v>42</v>
      </c>
    </row>
    <row r="37" spans="1:16" x14ac:dyDescent="0.2">
      <c r="A37" t="s">
        <v>47</v>
      </c>
      <c r="E37" s="23" t="s">
        <v>42</v>
      </c>
    </row>
    <row r="38" spans="1:16" x14ac:dyDescent="0.2">
      <c r="A38" s="12" t="s">
        <v>39</v>
      </c>
      <c r="B38" s="17" t="s">
        <v>29</v>
      </c>
      <c r="C38" s="17" t="s">
        <v>63</v>
      </c>
      <c r="D38" s="12" t="s">
        <v>42</v>
      </c>
      <c r="E38" s="18" t="s">
        <v>64</v>
      </c>
      <c r="F38" s="19" t="s">
        <v>44</v>
      </c>
      <c r="G38" s="20">
        <v>70</v>
      </c>
      <c r="H38" s="21"/>
      <c r="I38" s="21"/>
      <c r="O38">
        <f>(I38*21)/100</f>
        <v>0</v>
      </c>
      <c r="P38" t="s">
        <v>17</v>
      </c>
    </row>
    <row r="39" spans="1:16" x14ac:dyDescent="0.2">
      <c r="A39" s="22" t="s">
        <v>45</v>
      </c>
      <c r="E39" s="23" t="s">
        <v>42</v>
      </c>
    </row>
    <row r="40" spans="1:16" x14ac:dyDescent="0.2">
      <c r="A40" s="24" t="s">
        <v>46</v>
      </c>
      <c r="E40" s="25" t="s">
        <v>42</v>
      </c>
    </row>
    <row r="41" spans="1:16" x14ac:dyDescent="0.2">
      <c r="A41" t="s">
        <v>47</v>
      </c>
      <c r="E41" s="23" t="s">
        <v>42</v>
      </c>
    </row>
    <row r="42" spans="1:16" x14ac:dyDescent="0.2">
      <c r="A42" s="12" t="s">
        <v>39</v>
      </c>
      <c r="B42" s="17" t="s">
        <v>31</v>
      </c>
      <c r="C42" s="17" t="s">
        <v>65</v>
      </c>
      <c r="D42" s="12" t="s">
        <v>42</v>
      </c>
      <c r="E42" s="18" t="s">
        <v>66</v>
      </c>
      <c r="F42" s="19" t="s">
        <v>44</v>
      </c>
      <c r="G42" s="20">
        <v>750</v>
      </c>
      <c r="H42" s="21"/>
      <c r="I42" s="21"/>
      <c r="O42">
        <f>(I42*21)/100</f>
        <v>0</v>
      </c>
      <c r="P42" t="s">
        <v>17</v>
      </c>
    </row>
    <row r="43" spans="1:16" x14ac:dyDescent="0.2">
      <c r="A43" s="22" t="s">
        <v>45</v>
      </c>
      <c r="E43" s="23" t="s">
        <v>42</v>
      </c>
    </row>
    <row r="44" spans="1:16" x14ac:dyDescent="0.2">
      <c r="A44" s="24" t="s">
        <v>46</v>
      </c>
      <c r="E44" s="25" t="s">
        <v>42</v>
      </c>
    </row>
    <row r="45" spans="1:16" x14ac:dyDescent="0.2">
      <c r="A45" t="s">
        <v>47</v>
      </c>
      <c r="E45" s="23" t="s">
        <v>42</v>
      </c>
    </row>
    <row r="46" spans="1:16" x14ac:dyDescent="0.2">
      <c r="A46" s="12" t="s">
        <v>39</v>
      </c>
      <c r="B46" s="17" t="s">
        <v>67</v>
      </c>
      <c r="C46" s="17" t="s">
        <v>68</v>
      </c>
      <c r="D46" s="12" t="s">
        <v>42</v>
      </c>
      <c r="E46" s="18" t="s">
        <v>69</v>
      </c>
      <c r="F46" s="19" t="s">
        <v>44</v>
      </c>
      <c r="G46" s="20">
        <v>280</v>
      </c>
      <c r="H46" s="21"/>
      <c r="I46" s="21"/>
      <c r="O46">
        <f>(I46*21)/100</f>
        <v>0</v>
      </c>
      <c r="P46" t="s">
        <v>17</v>
      </c>
    </row>
    <row r="47" spans="1:16" x14ac:dyDescent="0.2">
      <c r="A47" s="22" t="s">
        <v>45</v>
      </c>
      <c r="E47" s="23" t="s">
        <v>42</v>
      </c>
    </row>
    <row r="48" spans="1:16" x14ac:dyDescent="0.2">
      <c r="A48" s="24" t="s">
        <v>46</v>
      </c>
      <c r="E48" s="25" t="s">
        <v>42</v>
      </c>
    </row>
    <row r="49" spans="1:16" x14ac:dyDescent="0.2">
      <c r="A49" t="s">
        <v>47</v>
      </c>
      <c r="E49" s="23" t="s">
        <v>42</v>
      </c>
    </row>
    <row r="50" spans="1:16" x14ac:dyDescent="0.2">
      <c r="A50" s="12" t="s">
        <v>39</v>
      </c>
      <c r="B50" s="17" t="s">
        <v>34</v>
      </c>
      <c r="C50" s="17" t="s">
        <v>70</v>
      </c>
      <c r="D50" s="12" t="s">
        <v>42</v>
      </c>
      <c r="E50" s="18" t="s">
        <v>71</v>
      </c>
      <c r="F50" s="19" t="s">
        <v>72</v>
      </c>
      <c r="G50" s="20">
        <v>4124</v>
      </c>
      <c r="H50" s="21"/>
      <c r="I50" s="21"/>
      <c r="O50">
        <f>(I50*21)/100</f>
        <v>0</v>
      </c>
      <c r="P50" t="s">
        <v>17</v>
      </c>
    </row>
    <row r="51" spans="1:16" x14ac:dyDescent="0.2">
      <c r="A51" s="22" t="s">
        <v>45</v>
      </c>
      <c r="E51" s="23" t="s">
        <v>42</v>
      </c>
    </row>
    <row r="52" spans="1:16" x14ac:dyDescent="0.2">
      <c r="A52" s="24" t="s">
        <v>46</v>
      </c>
      <c r="E52" s="25" t="s">
        <v>42</v>
      </c>
    </row>
    <row r="53" spans="1:16" x14ac:dyDescent="0.2">
      <c r="A53" t="s">
        <v>47</v>
      </c>
      <c r="E53" s="23" t="s">
        <v>42</v>
      </c>
    </row>
    <row r="54" spans="1:16" x14ac:dyDescent="0.2">
      <c r="A54" s="12" t="s">
        <v>39</v>
      </c>
      <c r="B54" s="17" t="s">
        <v>36</v>
      </c>
      <c r="C54" s="17" t="s">
        <v>73</v>
      </c>
      <c r="D54" s="12" t="s">
        <v>42</v>
      </c>
      <c r="E54" s="18" t="s">
        <v>74</v>
      </c>
      <c r="F54" s="19" t="s">
        <v>72</v>
      </c>
      <c r="G54" s="20">
        <v>1338</v>
      </c>
      <c r="H54" s="21"/>
      <c r="I54" s="21"/>
      <c r="O54">
        <f>(I54*21)/100</f>
        <v>0</v>
      </c>
      <c r="P54" t="s">
        <v>17</v>
      </c>
    </row>
    <row r="55" spans="1:16" x14ac:dyDescent="0.2">
      <c r="A55" s="22" t="s">
        <v>45</v>
      </c>
      <c r="E55" s="23" t="s">
        <v>42</v>
      </c>
    </row>
    <row r="56" spans="1:16" x14ac:dyDescent="0.2">
      <c r="A56" s="24" t="s">
        <v>46</v>
      </c>
      <c r="E56" s="25" t="s">
        <v>42</v>
      </c>
    </row>
    <row r="57" spans="1:16" x14ac:dyDescent="0.2">
      <c r="A57" t="s">
        <v>47</v>
      </c>
      <c r="E57" s="23" t="s">
        <v>42</v>
      </c>
    </row>
    <row r="58" spans="1:16" x14ac:dyDescent="0.2">
      <c r="A58" s="12" t="s">
        <v>39</v>
      </c>
      <c r="B58" s="17" t="s">
        <v>75</v>
      </c>
      <c r="C58" s="17" t="s">
        <v>76</v>
      </c>
      <c r="D58" s="12" t="s">
        <v>42</v>
      </c>
      <c r="E58" s="18" t="s">
        <v>77</v>
      </c>
      <c r="F58" s="19" t="s">
        <v>72</v>
      </c>
      <c r="G58" s="20">
        <v>529</v>
      </c>
      <c r="H58" s="21"/>
      <c r="I58" s="21"/>
      <c r="O58">
        <f>(I58*21)/100</f>
        <v>0</v>
      </c>
      <c r="P58" t="s">
        <v>17</v>
      </c>
    </row>
    <row r="59" spans="1:16" x14ac:dyDescent="0.2">
      <c r="A59" s="22" t="s">
        <v>45</v>
      </c>
      <c r="E59" s="23" t="s">
        <v>42</v>
      </c>
    </row>
    <row r="60" spans="1:16" x14ac:dyDescent="0.2">
      <c r="A60" s="24" t="s">
        <v>46</v>
      </c>
      <c r="E60" s="25" t="s">
        <v>42</v>
      </c>
    </row>
    <row r="61" spans="1:16" x14ac:dyDescent="0.2">
      <c r="A61" t="s">
        <v>47</v>
      </c>
      <c r="E61" s="23" t="s">
        <v>42</v>
      </c>
    </row>
    <row r="62" spans="1:16" x14ac:dyDescent="0.2">
      <c r="A62" s="12" t="s">
        <v>39</v>
      </c>
      <c r="B62" s="17" t="s">
        <v>78</v>
      </c>
      <c r="C62" s="17" t="s">
        <v>79</v>
      </c>
      <c r="D62" s="12" t="s">
        <v>42</v>
      </c>
      <c r="E62" s="18" t="s">
        <v>80</v>
      </c>
      <c r="F62" s="19" t="s">
        <v>72</v>
      </c>
      <c r="G62" s="20">
        <v>1867</v>
      </c>
      <c r="H62" s="21"/>
      <c r="I62" s="21"/>
      <c r="O62">
        <f>(I62*21)/100</f>
        <v>0</v>
      </c>
      <c r="P62" t="s">
        <v>17</v>
      </c>
    </row>
    <row r="63" spans="1:16" x14ac:dyDescent="0.2">
      <c r="A63" s="22" t="s">
        <v>45</v>
      </c>
      <c r="E63" s="23" t="s">
        <v>42</v>
      </c>
    </row>
    <row r="64" spans="1:16" x14ac:dyDescent="0.2">
      <c r="A64" s="24" t="s">
        <v>46</v>
      </c>
      <c r="E64" s="25" t="s">
        <v>42</v>
      </c>
    </row>
    <row r="65" spans="1:16" x14ac:dyDescent="0.2">
      <c r="A65" t="s">
        <v>47</v>
      </c>
      <c r="E65" s="23" t="s">
        <v>42</v>
      </c>
    </row>
    <row r="66" spans="1:16" x14ac:dyDescent="0.2">
      <c r="A66" s="12" t="s">
        <v>39</v>
      </c>
      <c r="B66" s="17" t="s">
        <v>81</v>
      </c>
      <c r="C66" s="17" t="s">
        <v>82</v>
      </c>
      <c r="D66" s="12" t="s">
        <v>42</v>
      </c>
      <c r="E66" s="18" t="s">
        <v>83</v>
      </c>
      <c r="F66" s="19" t="s">
        <v>44</v>
      </c>
      <c r="G66" s="20">
        <v>18.670000000000002</v>
      </c>
      <c r="H66" s="21"/>
      <c r="I66" s="21"/>
      <c r="O66">
        <f>(I66*21)/100</f>
        <v>0</v>
      </c>
      <c r="P66" t="s">
        <v>17</v>
      </c>
    </row>
    <row r="67" spans="1:16" x14ac:dyDescent="0.2">
      <c r="A67" s="22" t="s">
        <v>45</v>
      </c>
      <c r="E67" s="23" t="s">
        <v>42</v>
      </c>
    </row>
    <row r="68" spans="1:16" x14ac:dyDescent="0.2">
      <c r="A68" s="24" t="s">
        <v>46</v>
      </c>
      <c r="E68" s="25" t="s">
        <v>42</v>
      </c>
    </row>
    <row r="69" spans="1:16" x14ac:dyDescent="0.2">
      <c r="A69" t="s">
        <v>47</v>
      </c>
      <c r="E69" s="23" t="s">
        <v>42</v>
      </c>
    </row>
    <row r="70" spans="1:16" x14ac:dyDescent="0.2">
      <c r="A70" s="12" t="s">
        <v>39</v>
      </c>
      <c r="B70" s="17" t="s">
        <v>84</v>
      </c>
      <c r="C70" s="17" t="s">
        <v>85</v>
      </c>
      <c r="D70" s="12" t="s">
        <v>42</v>
      </c>
      <c r="E70" s="18" t="s">
        <v>86</v>
      </c>
      <c r="F70" s="19" t="s">
        <v>51</v>
      </c>
      <c r="G70" s="20">
        <v>266</v>
      </c>
      <c r="H70" s="21"/>
      <c r="I70" s="21"/>
      <c r="O70">
        <f>(I70*21)/100</f>
        <v>0</v>
      </c>
      <c r="P70" t="s">
        <v>17</v>
      </c>
    </row>
    <row r="71" spans="1:16" x14ac:dyDescent="0.2">
      <c r="A71" s="22" t="s">
        <v>45</v>
      </c>
      <c r="E71" s="23" t="s">
        <v>42</v>
      </c>
    </row>
    <row r="72" spans="1:16" x14ac:dyDescent="0.2">
      <c r="A72" s="24" t="s">
        <v>46</v>
      </c>
      <c r="E72" s="25" t="s">
        <v>42</v>
      </c>
    </row>
    <row r="73" spans="1:16" x14ac:dyDescent="0.2">
      <c r="A73" t="s">
        <v>47</v>
      </c>
      <c r="E73" s="23" t="s">
        <v>42</v>
      </c>
    </row>
    <row r="74" spans="1:16" x14ac:dyDescent="0.2">
      <c r="A74" s="12" t="s">
        <v>39</v>
      </c>
      <c r="B74" s="45" t="s">
        <v>87</v>
      </c>
      <c r="C74" s="45">
        <v>215661</v>
      </c>
      <c r="D74" s="46" t="s">
        <v>42</v>
      </c>
      <c r="E74" s="47" t="s">
        <v>155</v>
      </c>
      <c r="F74" s="19" t="s">
        <v>72</v>
      </c>
      <c r="G74" s="20">
        <v>4124</v>
      </c>
      <c r="H74" s="21"/>
      <c r="I74" s="21"/>
      <c r="O74">
        <f>(I74*21)/100</f>
        <v>0</v>
      </c>
      <c r="P74" t="s">
        <v>17</v>
      </c>
    </row>
    <row r="75" spans="1:16" x14ac:dyDescent="0.2">
      <c r="A75" s="22" t="s">
        <v>45</v>
      </c>
      <c r="E75" s="23" t="s">
        <v>42</v>
      </c>
    </row>
    <row r="76" spans="1:16" x14ac:dyDescent="0.2">
      <c r="A76" s="24" t="s">
        <v>46</v>
      </c>
      <c r="E76" s="25" t="s">
        <v>42</v>
      </c>
    </row>
    <row r="77" spans="1:16" x14ac:dyDescent="0.2">
      <c r="A77" t="s">
        <v>47</v>
      </c>
      <c r="E77" s="23" t="s">
        <v>42</v>
      </c>
    </row>
    <row r="78" spans="1:16" x14ac:dyDescent="0.2">
      <c r="A78" s="12" t="s">
        <v>39</v>
      </c>
      <c r="B78" s="17" t="s">
        <v>88</v>
      </c>
      <c r="C78" s="17" t="s">
        <v>89</v>
      </c>
      <c r="D78" s="12" t="s">
        <v>42</v>
      </c>
      <c r="E78" s="18" t="s">
        <v>90</v>
      </c>
      <c r="F78" s="19" t="s">
        <v>44</v>
      </c>
      <c r="G78" s="20">
        <v>386.4</v>
      </c>
      <c r="H78" s="21"/>
      <c r="I78" s="21"/>
      <c r="O78">
        <f>(I78*21)/100</f>
        <v>0</v>
      </c>
      <c r="P78" t="s">
        <v>17</v>
      </c>
    </row>
    <row r="79" spans="1:16" x14ac:dyDescent="0.2">
      <c r="A79" s="22" t="s">
        <v>45</v>
      </c>
      <c r="E79" s="23" t="s">
        <v>42</v>
      </c>
    </row>
    <row r="80" spans="1:16" x14ac:dyDescent="0.2">
      <c r="A80" s="24" t="s">
        <v>46</v>
      </c>
      <c r="E80" s="25" t="s">
        <v>42</v>
      </c>
    </row>
    <row r="81" spans="1:16" x14ac:dyDescent="0.2">
      <c r="A81" t="s">
        <v>47</v>
      </c>
      <c r="E81" s="23" t="s">
        <v>42</v>
      </c>
    </row>
    <row r="82" spans="1:16" x14ac:dyDescent="0.2">
      <c r="A82" s="12" t="s">
        <v>39</v>
      </c>
      <c r="B82" s="17" t="s">
        <v>91</v>
      </c>
      <c r="C82" s="17" t="s">
        <v>92</v>
      </c>
      <c r="D82" s="12" t="s">
        <v>42</v>
      </c>
      <c r="E82" s="18" t="s">
        <v>93</v>
      </c>
      <c r="F82" s="19" t="s">
        <v>44</v>
      </c>
      <c r="G82" s="20">
        <v>612.4</v>
      </c>
      <c r="H82" s="21"/>
      <c r="I82" s="21"/>
      <c r="O82">
        <f>(I82*21)/100</f>
        <v>0</v>
      </c>
      <c r="P82" t="s">
        <v>17</v>
      </c>
    </row>
    <row r="83" spans="1:16" x14ac:dyDescent="0.2">
      <c r="A83" s="22" t="s">
        <v>45</v>
      </c>
      <c r="E83" s="23" t="s">
        <v>42</v>
      </c>
    </row>
    <row r="84" spans="1:16" x14ac:dyDescent="0.2">
      <c r="A84" s="24" t="s">
        <v>46</v>
      </c>
      <c r="E84" s="25" t="s">
        <v>42</v>
      </c>
    </row>
    <row r="85" spans="1:16" x14ac:dyDescent="0.2">
      <c r="A85" t="s">
        <v>47</v>
      </c>
      <c r="E85" s="23" t="s">
        <v>42</v>
      </c>
    </row>
    <row r="86" spans="1:16" x14ac:dyDescent="0.2">
      <c r="A86" s="12" t="s">
        <v>39</v>
      </c>
      <c r="B86" s="17" t="s">
        <v>94</v>
      </c>
      <c r="C86" s="17" t="s">
        <v>95</v>
      </c>
      <c r="D86" s="12" t="s">
        <v>42</v>
      </c>
      <c r="E86" s="18" t="s">
        <v>96</v>
      </c>
      <c r="F86" s="19" t="s">
        <v>72</v>
      </c>
      <c r="G86" s="20">
        <v>1770</v>
      </c>
      <c r="H86" s="21"/>
      <c r="I86" s="21"/>
      <c r="O86">
        <f>(I86*21)/100</f>
        <v>0</v>
      </c>
      <c r="P86" t="s">
        <v>17</v>
      </c>
    </row>
    <row r="87" spans="1:16" x14ac:dyDescent="0.2">
      <c r="A87" s="22" t="s">
        <v>45</v>
      </c>
      <c r="E87" s="23" t="s">
        <v>42</v>
      </c>
    </row>
    <row r="88" spans="1:16" x14ac:dyDescent="0.2">
      <c r="A88" s="24" t="s">
        <v>46</v>
      </c>
      <c r="E88" s="25" t="s">
        <v>42</v>
      </c>
    </row>
    <row r="89" spans="1:16" x14ac:dyDescent="0.2">
      <c r="A89" t="s">
        <v>47</v>
      </c>
      <c r="E89" s="23" t="s">
        <v>42</v>
      </c>
    </row>
    <row r="90" spans="1:16" x14ac:dyDescent="0.2">
      <c r="A90" s="12" t="s">
        <v>39</v>
      </c>
      <c r="B90" s="17" t="s">
        <v>97</v>
      </c>
      <c r="C90" s="17" t="s">
        <v>98</v>
      </c>
      <c r="D90" s="12" t="s">
        <v>42</v>
      </c>
      <c r="E90" s="18" t="s">
        <v>99</v>
      </c>
      <c r="F90" s="19" t="s">
        <v>72</v>
      </c>
      <c r="G90" s="20">
        <v>3540</v>
      </c>
      <c r="H90" s="21"/>
      <c r="I90" s="21"/>
      <c r="O90">
        <f>(I90*21)/100</f>
        <v>0</v>
      </c>
      <c r="P90" t="s">
        <v>17</v>
      </c>
    </row>
    <row r="91" spans="1:16" x14ac:dyDescent="0.2">
      <c r="A91" s="22" t="s">
        <v>45</v>
      </c>
      <c r="E91" s="23" t="s">
        <v>42</v>
      </c>
    </row>
    <row r="92" spans="1:16" x14ac:dyDescent="0.2">
      <c r="A92" s="24" t="s">
        <v>46</v>
      </c>
      <c r="E92" s="25" t="s">
        <v>42</v>
      </c>
    </row>
    <row r="93" spans="1:16" x14ac:dyDescent="0.2">
      <c r="A93" t="s">
        <v>47</v>
      </c>
      <c r="E93" s="23" t="s">
        <v>42</v>
      </c>
    </row>
    <row r="94" spans="1:16" x14ac:dyDescent="0.2">
      <c r="A94" s="12" t="s">
        <v>39</v>
      </c>
      <c r="B94" s="17" t="s">
        <v>100</v>
      </c>
      <c r="C94" s="17" t="s">
        <v>101</v>
      </c>
      <c r="D94" s="12" t="s">
        <v>42</v>
      </c>
      <c r="E94" s="18" t="s">
        <v>102</v>
      </c>
      <c r="F94" s="19" t="s">
        <v>72</v>
      </c>
      <c r="G94" s="20">
        <v>1770</v>
      </c>
      <c r="H94" s="21"/>
      <c r="I94" s="21"/>
      <c r="O94">
        <f>(I94*21)/100</f>
        <v>0</v>
      </c>
      <c r="P94" t="s">
        <v>17</v>
      </c>
    </row>
    <row r="95" spans="1:16" x14ac:dyDescent="0.2">
      <c r="A95" s="22" t="s">
        <v>45</v>
      </c>
      <c r="E95" s="23" t="s">
        <v>42</v>
      </c>
    </row>
    <row r="96" spans="1:16" x14ac:dyDescent="0.2">
      <c r="A96" s="24" t="s">
        <v>46</v>
      </c>
      <c r="E96" s="25" t="s">
        <v>42</v>
      </c>
    </row>
    <row r="97" spans="1:18" x14ac:dyDescent="0.2">
      <c r="A97" t="s">
        <v>47</v>
      </c>
      <c r="E97" s="23" t="s">
        <v>42</v>
      </c>
    </row>
    <row r="98" spans="1:18" x14ac:dyDescent="0.2">
      <c r="A98" s="12" t="s">
        <v>39</v>
      </c>
      <c r="B98" s="17" t="s">
        <v>103</v>
      </c>
      <c r="C98" s="17" t="s">
        <v>104</v>
      </c>
      <c r="D98" s="12" t="s">
        <v>42</v>
      </c>
      <c r="E98" s="18" t="s">
        <v>105</v>
      </c>
      <c r="F98" s="19" t="s">
        <v>72</v>
      </c>
      <c r="G98" s="20">
        <v>1770</v>
      </c>
      <c r="H98" s="21"/>
      <c r="I98" s="21"/>
      <c r="O98">
        <f>(I98*21)/100</f>
        <v>0</v>
      </c>
      <c r="P98" t="s">
        <v>17</v>
      </c>
    </row>
    <row r="99" spans="1:18" x14ac:dyDescent="0.2">
      <c r="A99" s="22" t="s">
        <v>45</v>
      </c>
      <c r="E99" s="23" t="s">
        <v>42</v>
      </c>
    </row>
    <row r="100" spans="1:18" x14ac:dyDescent="0.2">
      <c r="A100" s="24" t="s">
        <v>46</v>
      </c>
      <c r="E100" s="25" t="s">
        <v>42</v>
      </c>
    </row>
    <row r="101" spans="1:18" x14ac:dyDescent="0.2">
      <c r="A101" t="s">
        <v>47</v>
      </c>
      <c r="E101" s="23" t="s">
        <v>42</v>
      </c>
    </row>
    <row r="102" spans="1:18" x14ac:dyDescent="0.2">
      <c r="A102" s="12" t="s">
        <v>39</v>
      </c>
      <c r="B102" s="17" t="s">
        <v>106</v>
      </c>
      <c r="C102" s="17" t="s">
        <v>107</v>
      </c>
      <c r="D102" s="12" t="s">
        <v>42</v>
      </c>
      <c r="E102" s="18" t="s">
        <v>108</v>
      </c>
      <c r="F102" s="19" t="s">
        <v>72</v>
      </c>
      <c r="G102" s="20">
        <v>1770</v>
      </c>
      <c r="H102" s="21"/>
      <c r="I102" s="21"/>
      <c r="O102">
        <f>(I102*21)/100</f>
        <v>0</v>
      </c>
      <c r="P102" t="s">
        <v>17</v>
      </c>
    </row>
    <row r="103" spans="1:18" x14ac:dyDescent="0.2">
      <c r="A103" s="22" t="s">
        <v>45</v>
      </c>
      <c r="E103" s="23" t="s">
        <v>42</v>
      </c>
    </row>
    <row r="104" spans="1:18" x14ac:dyDescent="0.2">
      <c r="A104" s="24" t="s">
        <v>46</v>
      </c>
      <c r="E104" s="25" t="s">
        <v>42</v>
      </c>
    </row>
    <row r="105" spans="1:18" x14ac:dyDescent="0.2">
      <c r="A105" t="s">
        <v>47</v>
      </c>
      <c r="E105" s="23" t="s">
        <v>42</v>
      </c>
    </row>
    <row r="106" spans="1:18" x14ac:dyDescent="0.2">
      <c r="A106" s="12" t="s">
        <v>39</v>
      </c>
      <c r="B106" s="17" t="s">
        <v>109</v>
      </c>
      <c r="C106" s="17" t="s">
        <v>110</v>
      </c>
      <c r="D106" s="12" t="s">
        <v>42</v>
      </c>
      <c r="E106" s="18" t="s">
        <v>111</v>
      </c>
      <c r="F106" s="19" t="s">
        <v>72</v>
      </c>
      <c r="G106" s="20">
        <v>403</v>
      </c>
      <c r="H106" s="21"/>
      <c r="I106" s="21"/>
      <c r="O106">
        <f>(I106*21)/100</f>
        <v>0</v>
      </c>
      <c r="P106" t="s">
        <v>17</v>
      </c>
    </row>
    <row r="107" spans="1:18" x14ac:dyDescent="0.2">
      <c r="A107" s="22" t="s">
        <v>45</v>
      </c>
      <c r="E107" s="23" t="s">
        <v>42</v>
      </c>
    </row>
    <row r="108" spans="1:18" x14ac:dyDescent="0.2">
      <c r="A108" s="24" t="s">
        <v>46</v>
      </c>
      <c r="E108" s="25" t="s">
        <v>42</v>
      </c>
    </row>
    <row r="109" spans="1:18" x14ac:dyDescent="0.2">
      <c r="A109" t="s">
        <v>47</v>
      </c>
      <c r="E109" s="23" t="s">
        <v>42</v>
      </c>
    </row>
    <row r="110" spans="1:18" ht="12.75" customHeight="1" x14ac:dyDescent="0.2">
      <c r="A110" s="2" t="s">
        <v>37</v>
      </c>
      <c r="B110" s="2"/>
      <c r="C110" s="28" t="s">
        <v>29</v>
      </c>
      <c r="D110" s="2"/>
      <c r="E110" s="15" t="s">
        <v>112</v>
      </c>
      <c r="F110" s="2"/>
      <c r="G110" s="2"/>
      <c r="H110" s="2"/>
      <c r="I110" s="29"/>
      <c r="O110">
        <f>0+R110</f>
        <v>0</v>
      </c>
      <c r="Q110">
        <f>0+I111+I115+I131+I135</f>
        <v>0</v>
      </c>
      <c r="R110">
        <f>0+O111+O115+O131+O135</f>
        <v>0</v>
      </c>
    </row>
    <row r="111" spans="1:18" x14ac:dyDescent="0.2">
      <c r="A111" s="12" t="s">
        <v>39</v>
      </c>
      <c r="B111" s="17" t="s">
        <v>113</v>
      </c>
      <c r="C111" s="17" t="s">
        <v>114</v>
      </c>
      <c r="D111" s="12" t="s">
        <v>42</v>
      </c>
      <c r="E111" s="18" t="s">
        <v>115</v>
      </c>
      <c r="F111" s="19" t="s">
        <v>72</v>
      </c>
      <c r="G111" s="20">
        <v>1082</v>
      </c>
      <c r="H111" s="21"/>
      <c r="I111" s="21"/>
      <c r="O111">
        <f>(I111*21)/100</f>
        <v>0</v>
      </c>
      <c r="P111" t="s">
        <v>17</v>
      </c>
    </row>
    <row r="112" spans="1:18" x14ac:dyDescent="0.2">
      <c r="A112" s="22" t="s">
        <v>45</v>
      </c>
      <c r="E112" s="23" t="s">
        <v>42</v>
      </c>
    </row>
    <row r="113" spans="1:16" x14ac:dyDescent="0.2">
      <c r="A113" s="24" t="s">
        <v>46</v>
      </c>
      <c r="E113" s="25" t="s">
        <v>42</v>
      </c>
    </row>
    <row r="114" spans="1:16" x14ac:dyDescent="0.2">
      <c r="A114" t="s">
        <v>47</v>
      </c>
      <c r="E114" s="23" t="s">
        <v>42</v>
      </c>
    </row>
    <row r="115" spans="1:16" x14ac:dyDescent="0.2">
      <c r="A115" s="12" t="s">
        <v>39</v>
      </c>
      <c r="B115" s="17" t="s">
        <v>116</v>
      </c>
      <c r="C115" s="17" t="s">
        <v>117</v>
      </c>
      <c r="D115" s="12" t="s">
        <v>42</v>
      </c>
      <c r="E115" s="18" t="s">
        <v>118</v>
      </c>
      <c r="F115" s="19" t="s">
        <v>72</v>
      </c>
      <c r="G115" s="20">
        <v>370</v>
      </c>
      <c r="H115" s="21"/>
      <c r="I115" s="21"/>
      <c r="O115">
        <f>(I115*21)/100</f>
        <v>0</v>
      </c>
      <c r="P115" t="s">
        <v>17</v>
      </c>
    </row>
    <row r="116" spans="1:16" x14ac:dyDescent="0.2">
      <c r="A116" s="22" t="s">
        <v>45</v>
      </c>
      <c r="E116" s="23" t="s">
        <v>42</v>
      </c>
    </row>
    <row r="117" spans="1:16" x14ac:dyDescent="0.2">
      <c r="A117" s="39"/>
      <c r="E117" s="23"/>
    </row>
    <row r="118" spans="1:16" x14ac:dyDescent="0.2">
      <c r="A118" s="39"/>
      <c r="E118" s="23"/>
    </row>
    <row r="119" spans="1:16" x14ac:dyDescent="0.2">
      <c r="A119" s="39"/>
      <c r="B119" s="32">
        <v>48</v>
      </c>
      <c r="C119" s="32" t="s">
        <v>98</v>
      </c>
      <c r="D119" s="33" t="s">
        <v>42</v>
      </c>
      <c r="E119" s="31" t="s">
        <v>99</v>
      </c>
      <c r="F119" s="34" t="s">
        <v>72</v>
      </c>
      <c r="G119" s="35">
        <v>370</v>
      </c>
      <c r="H119" s="38"/>
      <c r="I119" s="38"/>
    </row>
    <row r="120" spans="1:16" x14ac:dyDescent="0.2">
      <c r="A120" s="39"/>
      <c r="E120" s="23"/>
    </row>
    <row r="121" spans="1:16" x14ac:dyDescent="0.2">
      <c r="A121" s="39"/>
      <c r="E121" s="23"/>
    </row>
    <row r="122" spans="1:16" x14ac:dyDescent="0.2">
      <c r="A122" s="39"/>
      <c r="E122" s="23"/>
    </row>
    <row r="123" spans="1:16" x14ac:dyDescent="0.2">
      <c r="A123" s="39"/>
      <c r="B123" s="32">
        <v>49</v>
      </c>
      <c r="C123" s="32" t="s">
        <v>95</v>
      </c>
      <c r="D123" s="33" t="s">
        <v>42</v>
      </c>
      <c r="E123" s="31" t="s">
        <v>96</v>
      </c>
      <c r="F123" s="34" t="s">
        <v>72</v>
      </c>
      <c r="G123" s="35">
        <v>1770</v>
      </c>
      <c r="H123" s="38"/>
      <c r="I123" s="38"/>
    </row>
    <row r="124" spans="1:16" x14ac:dyDescent="0.2">
      <c r="A124" s="39"/>
      <c r="E124" s="23"/>
    </row>
    <row r="125" spans="1:16" x14ac:dyDescent="0.2">
      <c r="A125" s="24"/>
      <c r="E125" s="23"/>
    </row>
    <row r="126" spans="1:16" x14ac:dyDescent="0.2">
      <c r="A126" s="24"/>
      <c r="E126" s="23"/>
    </row>
    <row r="127" spans="1:16" x14ac:dyDescent="0.2">
      <c r="A127" s="24"/>
      <c r="B127" s="32">
        <v>47</v>
      </c>
      <c r="C127" s="32" t="s">
        <v>153</v>
      </c>
      <c r="D127" s="33" t="s">
        <v>42</v>
      </c>
      <c r="E127" s="31" t="s">
        <v>154</v>
      </c>
      <c r="F127" s="34" t="s">
        <v>72</v>
      </c>
      <c r="G127" s="35">
        <v>370</v>
      </c>
      <c r="H127" s="21"/>
      <c r="I127" s="21"/>
    </row>
    <row r="128" spans="1:16" x14ac:dyDescent="0.2">
      <c r="A128" s="24"/>
      <c r="E128" s="23"/>
    </row>
    <row r="129" spans="1:18" x14ac:dyDescent="0.2">
      <c r="A129" s="24" t="s">
        <v>46</v>
      </c>
      <c r="E129" s="25" t="s">
        <v>42</v>
      </c>
    </row>
    <row r="130" spans="1:18" x14ac:dyDescent="0.2">
      <c r="A130" t="s">
        <v>47</v>
      </c>
      <c r="E130" s="23" t="s">
        <v>42</v>
      </c>
    </row>
    <row r="131" spans="1:18" x14ac:dyDescent="0.2">
      <c r="A131" s="12" t="s">
        <v>39</v>
      </c>
      <c r="B131" s="32" t="s">
        <v>119</v>
      </c>
      <c r="C131" s="32">
        <v>582611</v>
      </c>
      <c r="D131" s="33" t="s">
        <v>42</v>
      </c>
      <c r="E131" s="31" t="s">
        <v>150</v>
      </c>
      <c r="F131" s="19" t="s">
        <v>72</v>
      </c>
      <c r="G131" s="20">
        <v>727</v>
      </c>
      <c r="H131" s="21"/>
      <c r="I131" s="21"/>
      <c r="O131">
        <f>(I131*21)/100</f>
        <v>0</v>
      </c>
      <c r="P131" t="s">
        <v>17</v>
      </c>
    </row>
    <row r="132" spans="1:18" x14ac:dyDescent="0.2">
      <c r="A132" s="22" t="s">
        <v>45</v>
      </c>
      <c r="E132" s="23" t="s">
        <v>42</v>
      </c>
    </row>
    <row r="133" spans="1:18" x14ac:dyDescent="0.2">
      <c r="A133" s="24" t="s">
        <v>46</v>
      </c>
      <c r="E133" s="25" t="s">
        <v>42</v>
      </c>
    </row>
    <row r="134" spans="1:18" x14ac:dyDescent="0.2">
      <c r="A134" t="s">
        <v>47</v>
      </c>
      <c r="E134" s="23" t="s">
        <v>42</v>
      </c>
    </row>
    <row r="135" spans="1:18" ht="25.5" x14ac:dyDescent="0.2">
      <c r="A135" s="12" t="s">
        <v>39</v>
      </c>
      <c r="B135" s="32" t="s">
        <v>120</v>
      </c>
      <c r="C135" s="32" t="s">
        <v>151</v>
      </c>
      <c r="D135" s="33" t="s">
        <v>42</v>
      </c>
      <c r="E135" s="31" t="s">
        <v>152</v>
      </c>
      <c r="F135" s="19" t="s">
        <v>72</v>
      </c>
      <c r="G135" s="20">
        <v>94.48</v>
      </c>
      <c r="H135" s="21"/>
      <c r="I135" s="21"/>
      <c r="O135">
        <f>(I135*21)/100</f>
        <v>0</v>
      </c>
      <c r="P135" t="s">
        <v>17</v>
      </c>
    </row>
    <row r="136" spans="1:18" x14ac:dyDescent="0.2">
      <c r="A136" s="22" t="s">
        <v>45</v>
      </c>
      <c r="E136" s="23" t="s">
        <v>42</v>
      </c>
    </row>
    <row r="137" spans="1:18" x14ac:dyDescent="0.2">
      <c r="A137" s="24" t="s">
        <v>46</v>
      </c>
      <c r="E137" s="25" t="s">
        <v>42</v>
      </c>
    </row>
    <row r="138" spans="1:18" x14ac:dyDescent="0.2">
      <c r="A138" t="s">
        <v>47</v>
      </c>
      <c r="E138" s="23" t="s">
        <v>42</v>
      </c>
    </row>
    <row r="139" spans="1:18" ht="12.75" customHeight="1" x14ac:dyDescent="0.2">
      <c r="A139" s="2" t="s">
        <v>37</v>
      </c>
      <c r="B139" s="2"/>
      <c r="C139" s="28" t="s">
        <v>67</v>
      </c>
      <c r="D139" s="2"/>
      <c r="E139" s="15" t="s">
        <v>121</v>
      </c>
      <c r="F139" s="2"/>
      <c r="G139" s="2"/>
      <c r="H139" s="2"/>
      <c r="I139" s="29"/>
      <c r="O139" t="e">
        <f>0+R139</f>
        <v>#REF!</v>
      </c>
      <c r="Q139" t="e">
        <f>0+I140+#REF!+#REF!+I144+I148</f>
        <v>#REF!</v>
      </c>
      <c r="R139" t="e">
        <f>0+O140+#REF!+#REF!+O144+O148</f>
        <v>#REF!</v>
      </c>
    </row>
    <row r="140" spans="1:18" x14ac:dyDescent="0.2">
      <c r="A140" s="12" t="s">
        <v>39</v>
      </c>
      <c r="B140" s="17" t="s">
        <v>122</v>
      </c>
      <c r="C140" s="17" t="s">
        <v>123</v>
      </c>
      <c r="D140" s="12" t="s">
        <v>42</v>
      </c>
      <c r="E140" s="18" t="s">
        <v>124</v>
      </c>
      <c r="F140" s="19" t="s">
        <v>51</v>
      </c>
      <c r="G140" s="20">
        <v>33</v>
      </c>
      <c r="H140" s="21"/>
      <c r="I140" s="21"/>
      <c r="O140">
        <f>(I140*21)/100</f>
        <v>0</v>
      </c>
      <c r="P140" t="s">
        <v>17</v>
      </c>
    </row>
    <row r="141" spans="1:18" x14ac:dyDescent="0.2">
      <c r="A141" s="22" t="s">
        <v>45</v>
      </c>
      <c r="E141" s="23" t="s">
        <v>42</v>
      </c>
    </row>
    <row r="142" spans="1:18" x14ac:dyDescent="0.2">
      <c r="A142" s="24" t="s">
        <v>46</v>
      </c>
      <c r="E142" s="25" t="s">
        <v>42</v>
      </c>
    </row>
    <row r="143" spans="1:18" x14ac:dyDescent="0.2">
      <c r="A143" t="s">
        <v>47</v>
      </c>
      <c r="E143" s="23" t="s">
        <v>42</v>
      </c>
    </row>
    <row r="144" spans="1:18" x14ac:dyDescent="0.2">
      <c r="A144" s="12" t="s">
        <v>39</v>
      </c>
      <c r="B144" s="17" t="s">
        <v>126</v>
      </c>
      <c r="C144" s="17" t="s">
        <v>127</v>
      </c>
      <c r="D144" s="12" t="s">
        <v>42</v>
      </c>
      <c r="E144" s="18" t="s">
        <v>128</v>
      </c>
      <c r="F144" s="19" t="s">
        <v>125</v>
      </c>
      <c r="G144" s="20">
        <v>13</v>
      </c>
      <c r="H144" s="21"/>
      <c r="I144" s="21"/>
      <c r="O144">
        <f>(I144*21)/100</f>
        <v>0</v>
      </c>
      <c r="P144" t="s">
        <v>17</v>
      </c>
    </row>
    <row r="145" spans="1:18" x14ac:dyDescent="0.2">
      <c r="A145" s="22" t="s">
        <v>45</v>
      </c>
      <c r="E145" s="23" t="s">
        <v>42</v>
      </c>
    </row>
    <row r="146" spans="1:18" x14ac:dyDescent="0.2">
      <c r="A146" s="24" t="s">
        <v>46</v>
      </c>
      <c r="E146" s="25" t="s">
        <v>42</v>
      </c>
    </row>
    <row r="147" spans="1:18" x14ac:dyDescent="0.2">
      <c r="A147" t="s">
        <v>47</v>
      </c>
      <c r="E147" s="23" t="s">
        <v>42</v>
      </c>
    </row>
    <row r="148" spans="1:18" x14ac:dyDescent="0.2">
      <c r="A148" s="12" t="s">
        <v>39</v>
      </c>
      <c r="B148" s="17" t="s">
        <v>129</v>
      </c>
      <c r="C148" s="17" t="s">
        <v>130</v>
      </c>
      <c r="D148" s="12" t="s">
        <v>42</v>
      </c>
      <c r="E148" s="18" t="s">
        <v>131</v>
      </c>
      <c r="F148" s="19" t="s">
        <v>125</v>
      </c>
      <c r="G148" s="20">
        <v>13</v>
      </c>
      <c r="H148" s="21"/>
      <c r="I148" s="21"/>
      <c r="O148">
        <f>(I148*21)/100</f>
        <v>0</v>
      </c>
      <c r="P148" t="s">
        <v>17</v>
      </c>
    </row>
    <row r="149" spans="1:18" x14ac:dyDescent="0.2">
      <c r="A149" s="22" t="s">
        <v>45</v>
      </c>
      <c r="E149" s="23" t="s">
        <v>42</v>
      </c>
    </row>
    <row r="150" spans="1:18" x14ac:dyDescent="0.2">
      <c r="A150" s="24" t="s">
        <v>46</v>
      </c>
      <c r="E150" s="25" t="s">
        <v>42</v>
      </c>
    </row>
    <row r="151" spans="1:18" x14ac:dyDescent="0.2">
      <c r="A151" s="24"/>
      <c r="E151" s="25"/>
    </row>
    <row r="152" spans="1:18" x14ac:dyDescent="0.2">
      <c r="A152" s="24"/>
      <c r="B152" s="45">
        <v>50</v>
      </c>
      <c r="C152" s="45">
        <v>899901</v>
      </c>
      <c r="D152" s="46"/>
      <c r="E152" s="47" t="s">
        <v>149</v>
      </c>
      <c r="F152" s="48" t="s">
        <v>125</v>
      </c>
      <c r="G152" s="49">
        <v>10</v>
      </c>
      <c r="H152" s="21"/>
      <c r="I152" s="21"/>
    </row>
    <row r="153" spans="1:18" x14ac:dyDescent="0.2">
      <c r="A153" s="24"/>
      <c r="B153" s="50"/>
      <c r="C153" s="50"/>
      <c r="D153" s="50"/>
      <c r="E153" s="25"/>
      <c r="F153" s="50"/>
      <c r="G153" s="50"/>
    </row>
    <row r="154" spans="1:18" x14ac:dyDescent="0.2">
      <c r="A154" s="24"/>
      <c r="B154" s="50"/>
      <c r="C154" s="50"/>
      <c r="D154" s="50"/>
      <c r="E154" s="25"/>
      <c r="F154" s="50"/>
      <c r="G154" s="50"/>
    </row>
    <row r="155" spans="1:18" x14ac:dyDescent="0.2">
      <c r="A155" t="s">
        <v>47</v>
      </c>
      <c r="B155" s="50"/>
      <c r="C155" s="50"/>
      <c r="D155" s="50"/>
      <c r="E155" s="51"/>
      <c r="F155" s="50"/>
      <c r="G155" s="50"/>
    </row>
    <row r="156" spans="1:18" ht="12.75" customHeight="1" x14ac:dyDescent="0.2">
      <c r="A156" s="2" t="s">
        <v>37</v>
      </c>
      <c r="B156" s="2"/>
      <c r="C156" s="28" t="s">
        <v>34</v>
      </c>
      <c r="D156" s="2"/>
      <c r="E156" s="15" t="s">
        <v>132</v>
      </c>
      <c r="F156" s="2"/>
      <c r="G156" s="2"/>
      <c r="H156" s="2"/>
      <c r="I156" s="29"/>
      <c r="O156" t="e">
        <f>0+R156</f>
        <v>#REF!</v>
      </c>
      <c r="Q156" t="e">
        <f>0+I157+I161+I165+I169+I173+#REF!</f>
        <v>#REF!</v>
      </c>
      <c r="R156" t="e">
        <f>0+O157+O161+O165+O169+O173+#REF!</f>
        <v>#REF!</v>
      </c>
    </row>
    <row r="157" spans="1:18" ht="25.5" x14ac:dyDescent="0.2">
      <c r="A157" s="12" t="s">
        <v>39</v>
      </c>
      <c r="B157" s="17" t="s">
        <v>133</v>
      </c>
      <c r="C157" s="17" t="s">
        <v>134</v>
      </c>
      <c r="D157" s="12" t="s">
        <v>42</v>
      </c>
      <c r="E157" s="18" t="s">
        <v>135</v>
      </c>
      <c r="F157" s="19" t="s">
        <v>125</v>
      </c>
      <c r="G157" s="20">
        <v>11</v>
      </c>
      <c r="H157" s="21"/>
      <c r="I157" s="21"/>
      <c r="O157">
        <f>(I157*21)/100</f>
        <v>0</v>
      </c>
      <c r="P157" t="s">
        <v>17</v>
      </c>
    </row>
    <row r="158" spans="1:18" x14ac:dyDescent="0.2">
      <c r="A158" s="22" t="s">
        <v>45</v>
      </c>
      <c r="E158" s="23" t="s">
        <v>42</v>
      </c>
    </row>
    <row r="159" spans="1:18" x14ac:dyDescent="0.2">
      <c r="A159" s="24" t="s">
        <v>46</v>
      </c>
      <c r="E159" s="25" t="s">
        <v>42</v>
      </c>
    </row>
    <row r="160" spans="1:18" x14ac:dyDescent="0.2">
      <c r="A160" t="s">
        <v>47</v>
      </c>
      <c r="E160" s="23" t="s">
        <v>42</v>
      </c>
    </row>
    <row r="161" spans="1:16" ht="25.5" x14ac:dyDescent="0.2">
      <c r="A161" s="12" t="s">
        <v>39</v>
      </c>
      <c r="B161" s="17" t="s">
        <v>136</v>
      </c>
      <c r="C161" s="17" t="s">
        <v>137</v>
      </c>
      <c r="D161" s="12" t="s">
        <v>42</v>
      </c>
      <c r="E161" s="18" t="s">
        <v>138</v>
      </c>
      <c r="F161" s="19" t="s">
        <v>72</v>
      </c>
      <c r="G161" s="20">
        <v>109.5</v>
      </c>
      <c r="H161" s="21"/>
      <c r="I161" s="21"/>
      <c r="O161">
        <f>(I161*21)/100</f>
        <v>0</v>
      </c>
      <c r="P161" t="s">
        <v>17</v>
      </c>
    </row>
    <row r="162" spans="1:16" x14ac:dyDescent="0.2">
      <c r="A162" s="22" t="s">
        <v>45</v>
      </c>
      <c r="E162" s="23" t="s">
        <v>42</v>
      </c>
    </row>
    <row r="163" spans="1:16" x14ac:dyDescent="0.2">
      <c r="A163" s="24" t="s">
        <v>46</v>
      </c>
      <c r="E163" s="25" t="s">
        <v>42</v>
      </c>
    </row>
    <row r="164" spans="1:16" x14ac:dyDescent="0.2">
      <c r="A164" t="s">
        <v>47</v>
      </c>
      <c r="E164" s="23" t="s">
        <v>42</v>
      </c>
    </row>
    <row r="165" spans="1:16" x14ac:dyDescent="0.2">
      <c r="A165" s="12" t="s">
        <v>39</v>
      </c>
      <c r="B165" s="17" t="s">
        <v>139</v>
      </c>
      <c r="C165" s="17" t="s">
        <v>140</v>
      </c>
      <c r="D165" s="12" t="s">
        <v>42</v>
      </c>
      <c r="E165" s="18" t="s">
        <v>141</v>
      </c>
      <c r="F165" s="19" t="s">
        <v>125</v>
      </c>
      <c r="G165" s="20">
        <v>15</v>
      </c>
      <c r="H165" s="21"/>
      <c r="I165" s="21"/>
      <c r="O165">
        <f>(I165*21)/100</f>
        <v>0</v>
      </c>
      <c r="P165" t="s">
        <v>17</v>
      </c>
    </row>
    <row r="166" spans="1:16" x14ac:dyDescent="0.2">
      <c r="A166" s="22" t="s">
        <v>45</v>
      </c>
      <c r="E166" s="23" t="s">
        <v>42</v>
      </c>
    </row>
    <row r="167" spans="1:16" x14ac:dyDescent="0.2">
      <c r="A167" s="24" t="s">
        <v>46</v>
      </c>
      <c r="E167" s="25" t="s">
        <v>42</v>
      </c>
    </row>
    <row r="168" spans="1:16" x14ac:dyDescent="0.2">
      <c r="A168" t="s">
        <v>47</v>
      </c>
      <c r="E168" s="23" t="s">
        <v>42</v>
      </c>
    </row>
    <row r="169" spans="1:16" x14ac:dyDescent="0.2">
      <c r="A169" s="12" t="s">
        <v>39</v>
      </c>
      <c r="B169" s="45" t="s">
        <v>142</v>
      </c>
      <c r="C169" s="45" t="s">
        <v>147</v>
      </c>
      <c r="D169" s="46" t="s">
        <v>42</v>
      </c>
      <c r="E169" s="52" t="s">
        <v>148</v>
      </c>
      <c r="F169" s="48" t="s">
        <v>51</v>
      </c>
      <c r="G169" s="49">
        <v>535</v>
      </c>
      <c r="H169" s="21"/>
      <c r="I169" s="21"/>
      <c r="O169">
        <f>(I169*21)/100</f>
        <v>0</v>
      </c>
      <c r="P169" t="s">
        <v>17</v>
      </c>
    </row>
    <row r="170" spans="1:16" x14ac:dyDescent="0.2">
      <c r="A170" s="22" t="s">
        <v>45</v>
      </c>
      <c r="E170" s="23" t="s">
        <v>42</v>
      </c>
    </row>
    <row r="171" spans="1:16" x14ac:dyDescent="0.2">
      <c r="A171" s="24" t="s">
        <v>46</v>
      </c>
      <c r="E171" s="25" t="s">
        <v>42</v>
      </c>
    </row>
    <row r="172" spans="1:16" x14ac:dyDescent="0.2">
      <c r="A172" t="s">
        <v>47</v>
      </c>
      <c r="E172" s="23" t="s">
        <v>42</v>
      </c>
    </row>
    <row r="173" spans="1:16" x14ac:dyDescent="0.2">
      <c r="A173" s="12" t="s">
        <v>39</v>
      </c>
      <c r="B173" s="17" t="s">
        <v>143</v>
      </c>
      <c r="C173" s="17" t="s">
        <v>144</v>
      </c>
      <c r="D173" s="12" t="s">
        <v>42</v>
      </c>
      <c r="E173" s="18" t="s">
        <v>145</v>
      </c>
      <c r="F173" s="19" t="s">
        <v>51</v>
      </c>
      <c r="G173" s="20">
        <v>520</v>
      </c>
      <c r="H173" s="21"/>
      <c r="I173" s="21"/>
      <c r="O173">
        <f>(I173*21)/100</f>
        <v>0</v>
      </c>
      <c r="P173" t="s">
        <v>17</v>
      </c>
    </row>
    <row r="174" spans="1:16" x14ac:dyDescent="0.2">
      <c r="A174" s="22" t="s">
        <v>45</v>
      </c>
      <c r="E174" s="23" t="s">
        <v>42</v>
      </c>
    </row>
    <row r="175" spans="1:16" x14ac:dyDescent="0.2">
      <c r="A175" s="24" t="s">
        <v>46</v>
      </c>
      <c r="E175" s="25" t="s">
        <v>42</v>
      </c>
    </row>
    <row r="176" spans="1:16" x14ac:dyDescent="0.2">
      <c r="A176" s="24"/>
      <c r="E176" s="25"/>
    </row>
    <row r="177" spans="1:15" x14ac:dyDescent="0.2">
      <c r="A177" t="s">
        <v>47</v>
      </c>
      <c r="B177" s="2"/>
      <c r="C177" s="28">
        <v>10</v>
      </c>
      <c r="D177" s="2"/>
      <c r="E177" s="15" t="s">
        <v>156</v>
      </c>
      <c r="F177" s="2"/>
      <c r="G177" s="2"/>
      <c r="H177" s="2"/>
      <c r="I177" s="29"/>
    </row>
    <row r="178" spans="1:15" ht="25.5" x14ac:dyDescent="0.2">
      <c r="B178" s="32">
        <v>40</v>
      </c>
      <c r="C178" s="32">
        <v>15113</v>
      </c>
      <c r="D178" s="33"/>
      <c r="E178" s="37" t="s">
        <v>157</v>
      </c>
      <c r="F178" s="34" t="s">
        <v>158</v>
      </c>
      <c r="G178" s="35">
        <v>334.4</v>
      </c>
      <c r="H178" s="38"/>
      <c r="I178" s="38"/>
    </row>
    <row r="179" spans="1:15" x14ac:dyDescent="0.2">
      <c r="B179" s="36"/>
      <c r="C179" s="36"/>
      <c r="D179" s="36"/>
      <c r="E179" s="37"/>
      <c r="F179" s="36"/>
      <c r="G179" s="36"/>
      <c r="H179" s="36"/>
      <c r="I179" s="36"/>
    </row>
    <row r="180" spans="1:15" x14ac:dyDescent="0.2">
      <c r="B180" s="36"/>
      <c r="C180" s="36"/>
      <c r="D180" s="36"/>
      <c r="E180" s="37"/>
      <c r="F180" s="36"/>
      <c r="G180" s="36"/>
      <c r="H180" s="36"/>
      <c r="I180" s="36"/>
    </row>
    <row r="181" spans="1:15" x14ac:dyDescent="0.2">
      <c r="B181" s="36"/>
      <c r="C181" s="36"/>
      <c r="D181" s="36"/>
      <c r="E181" s="37"/>
      <c r="F181" s="36"/>
      <c r="G181" s="36"/>
      <c r="H181" s="36"/>
      <c r="I181" s="36"/>
    </row>
    <row r="182" spans="1:15" ht="25.5" x14ac:dyDescent="0.2">
      <c r="B182" s="32">
        <v>41</v>
      </c>
      <c r="C182" s="32">
        <v>15130</v>
      </c>
      <c r="D182" s="33"/>
      <c r="E182" s="37" t="s">
        <v>159</v>
      </c>
      <c r="F182" s="34" t="s">
        <v>158</v>
      </c>
      <c r="G182" s="35">
        <v>174.8</v>
      </c>
      <c r="H182" s="38"/>
      <c r="I182" s="38"/>
    </row>
    <row r="183" spans="1:15" x14ac:dyDescent="0.2">
      <c r="B183" s="36"/>
      <c r="C183" s="36"/>
      <c r="D183" s="36"/>
      <c r="E183" s="37"/>
      <c r="F183" s="36"/>
      <c r="G183" s="36"/>
      <c r="H183" s="36"/>
      <c r="I183" s="36"/>
    </row>
    <row r="184" spans="1:15" x14ac:dyDescent="0.2">
      <c r="B184" s="36"/>
      <c r="C184" s="36"/>
      <c r="D184" s="36"/>
      <c r="E184" s="37"/>
      <c r="F184" s="36"/>
      <c r="G184" s="36"/>
      <c r="H184" s="36"/>
      <c r="I184" s="36"/>
    </row>
    <row r="185" spans="1:15" x14ac:dyDescent="0.2">
      <c r="B185" s="36"/>
      <c r="C185" s="36"/>
      <c r="D185" s="36"/>
      <c r="E185" s="37"/>
      <c r="F185" s="36"/>
      <c r="G185" s="36"/>
      <c r="H185" s="36"/>
      <c r="I185" s="36"/>
    </row>
    <row r="186" spans="1:15" ht="25.5" x14ac:dyDescent="0.2">
      <c r="B186" s="32">
        <v>42</v>
      </c>
      <c r="C186" s="32">
        <v>15140</v>
      </c>
      <c r="D186" s="33"/>
      <c r="E186" s="37" t="s">
        <v>160</v>
      </c>
      <c r="F186" s="34" t="s">
        <v>158</v>
      </c>
      <c r="G186" s="35">
        <v>6.96</v>
      </c>
      <c r="H186" s="38"/>
      <c r="I186" s="38"/>
    </row>
    <row r="187" spans="1:15" x14ac:dyDescent="0.2">
      <c r="E187" s="23"/>
    </row>
    <row r="188" spans="1:15" x14ac:dyDescent="0.2">
      <c r="E188" s="23"/>
    </row>
    <row r="189" spans="1:15" x14ac:dyDescent="0.2">
      <c r="E189" s="23"/>
    </row>
    <row r="190" spans="1:15" ht="12.75" customHeight="1" x14ac:dyDescent="0.2">
      <c r="A190" s="3" t="s">
        <v>37</v>
      </c>
      <c r="B190" s="3"/>
      <c r="C190" s="26" t="s">
        <v>37</v>
      </c>
      <c r="D190" s="3"/>
      <c r="E190" s="11" t="s">
        <v>146</v>
      </c>
      <c r="F190" s="3"/>
      <c r="G190" s="3"/>
      <c r="H190" s="3"/>
      <c r="I190" s="27"/>
      <c r="O190">
        <f>0</f>
        <v>0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5" right="0.75" top="1" bottom="1" header="0.5" footer="0.5"/>
  <pageSetup paperSize="9" scale="51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D.1.1.1_SO 06-18-116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Brutovský Stanislav</dc:creator>
  <cp:keywords/>
  <dc:description/>
  <cp:lastModifiedBy>Šramota Petr Ing.</cp:lastModifiedBy>
  <cp:lastPrinted>2021-01-20T09:12:49Z</cp:lastPrinted>
  <dcterms:created xsi:type="dcterms:W3CDTF">2023-08-07T13:43:24Z</dcterms:created>
  <dcterms:modified xsi:type="dcterms:W3CDTF">2023-08-09T11:30:05Z</dcterms:modified>
  <cp:category/>
  <cp:contentStatus/>
</cp:coreProperties>
</file>